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EstaPasta_de_trabalho" defaultThemeVersion="124226"/>
  <bookViews>
    <workbookView xWindow="360" yWindow="120" windowWidth="11250" windowHeight="5940"/>
  </bookViews>
  <sheets>
    <sheet name="c indep" sheetId="1" r:id="rId1"/>
    <sheet name="s indep" sheetId="2" r:id="rId2"/>
    <sheet name="Plan3" sheetId="3" r:id="rId3"/>
  </sheets>
  <definedNames>
    <definedName name="solver_adj" localSheetId="0" hidden="1">'c indep'!#REF!,'c indep'!#REF!</definedName>
    <definedName name="solver_cvg" localSheetId="0" hidden="1">0.0001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hs1" localSheetId="0" hidden="1">'c indep'!$D$13</definedName>
    <definedName name="solver_lhs2" localSheetId="0" hidden="1">'c indep'!$D$13</definedName>
    <definedName name="solver_lin" localSheetId="0" hidden="1">2</definedName>
    <definedName name="solver_neg" localSheetId="0" hidden="1">2</definedName>
    <definedName name="solver_num" localSheetId="0" hidden="1">1</definedName>
    <definedName name="solver_nwt" localSheetId="0" hidden="1">1</definedName>
    <definedName name="solver_opt" localSheetId="0" hidden="1">'c indep'!#REF!</definedName>
    <definedName name="solver_pre" localSheetId="0" hidden="1">0.000001</definedName>
    <definedName name="solver_rel1" localSheetId="0" hidden="1">1</definedName>
    <definedName name="solver_rel2" localSheetId="0" hidden="1">2</definedName>
    <definedName name="solver_rhs1" localSheetId="0" hidden="1">0</definedName>
    <definedName name="solver_rhs2" localSheetId="0" hidden="1">0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16000</definedName>
  </definedNames>
  <calcPr calcId="145621"/>
</workbook>
</file>

<file path=xl/calcChain.xml><?xml version="1.0" encoding="utf-8"?>
<calcChain xmlns="http://schemas.openxmlformats.org/spreadsheetml/2006/main">
  <c r="E5" i="2" l="1"/>
  <c r="E5" i="1"/>
  <c r="D14" i="1"/>
  <c r="D18" i="1" s="1"/>
  <c r="D3" i="1" s="1"/>
  <c r="D18" i="2"/>
  <c r="D3" i="2" s="1"/>
  <c r="C8" i="3"/>
  <c r="C10" i="3" s="1"/>
  <c r="G8" i="3"/>
  <c r="G10" i="3" s="1"/>
  <c r="B12" i="3" l="1"/>
  <c r="D9" i="1"/>
  <c r="D13" i="1" s="1"/>
  <c r="D10" i="1"/>
  <c r="D11" i="1" s="1"/>
  <c r="D8" i="1"/>
  <c r="D7" i="1"/>
  <c r="D12" i="1" s="1"/>
  <c r="D9" i="2"/>
  <c r="D13" i="2" s="1"/>
  <c r="D7" i="2"/>
  <c r="D12" i="2" s="1"/>
  <c r="D10" i="2"/>
  <c r="D11" i="2" s="1"/>
  <c r="D19" i="2" l="1"/>
  <c r="D19" i="1"/>
  <c r="D8" i="2"/>
  <c r="D15" i="2" s="1"/>
</calcChain>
</file>

<file path=xl/sharedStrings.xml><?xml version="1.0" encoding="utf-8"?>
<sst xmlns="http://schemas.openxmlformats.org/spreadsheetml/2006/main" count="77" uniqueCount="46">
  <si>
    <t>E - M</t>
  </si>
  <si>
    <t>E =</t>
  </si>
  <si>
    <t>t =</t>
  </si>
  <si>
    <t>C = Yc(1-t)</t>
  </si>
  <si>
    <t xml:space="preserve">c = </t>
  </si>
  <si>
    <t>G =</t>
  </si>
  <si>
    <t>T = tY</t>
  </si>
  <si>
    <t>G - T</t>
  </si>
  <si>
    <t>s = 1 - t - c(1-t)</t>
  </si>
  <si>
    <t>Gasto Público</t>
  </si>
  <si>
    <t>Município</t>
  </si>
  <si>
    <t>Estado</t>
  </si>
  <si>
    <t>União</t>
  </si>
  <si>
    <t>INSS</t>
  </si>
  <si>
    <t>Arreecadação</t>
  </si>
  <si>
    <t># arrec/G</t>
  </si>
  <si>
    <t xml:space="preserve">m =  </t>
  </si>
  <si>
    <t>I =</t>
  </si>
  <si>
    <t>M = mY</t>
  </si>
  <si>
    <t>I - S</t>
  </si>
  <si>
    <t>c = C/(Y(1-t))</t>
  </si>
  <si>
    <t>C = Y - G - I - E + M</t>
  </si>
  <si>
    <t>Balanço Global (E-M + G-T + I-S = 0) =</t>
  </si>
  <si>
    <t>renda total</t>
  </si>
  <si>
    <t>gastos públicos</t>
  </si>
  <si>
    <t>exportações</t>
  </si>
  <si>
    <t>investimentos</t>
  </si>
  <si>
    <t>impostos</t>
  </si>
  <si>
    <t>consumo</t>
  </si>
  <si>
    <t>poupança</t>
  </si>
  <si>
    <t>importações</t>
  </si>
  <si>
    <t>bl. comercial</t>
  </si>
  <si>
    <t>bl. contas públ.</t>
  </si>
  <si>
    <t>bl. capital</t>
  </si>
  <si>
    <t>coef. poup.</t>
  </si>
  <si>
    <t>coef. consumo</t>
  </si>
  <si>
    <t>multiplicador</t>
  </si>
  <si>
    <t>c. importações</t>
  </si>
  <si>
    <t>balanço global</t>
  </si>
  <si>
    <t>c. impostos</t>
  </si>
  <si>
    <t>k = 1/(s+t+m) =</t>
  </si>
  <si>
    <t xml:space="preserve">Y = k(G+E+I) = </t>
  </si>
  <si>
    <t>RENDA INDUZIDA EM ECONOMIA ABERTA (propensão a poupar independente)</t>
  </si>
  <si>
    <t>RENDA INDUZIDA EM ECONOMIA ABERTA (propensão a consumir independente)</t>
  </si>
  <si>
    <t>S = sY</t>
  </si>
  <si>
    <t xml:space="preserve">s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</si>
</sst>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E+00"/>
  </numFmts>
  <fonts count="6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2"/>
      <color indexed="12"/>
      <name val="Arial"/>
      <family val="2"/>
    </font>
    <font>
      <sz val="12"/>
      <color indexed="10"/>
      <name val="Arial"/>
      <family val="2"/>
    </font>
    <font>
      <sz val="12"/>
      <color indexed="18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Border="1"/>
    <xf numFmtId="0" fontId="0" fillId="0" borderId="0" xfId="0" applyAlignment="1">
      <alignment horizontal="right"/>
    </xf>
    <xf numFmtId="164" fontId="0" fillId="0" borderId="0" xfId="0" applyNumberForma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2" fillId="0" borderId="1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4" fillId="0" borderId="4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3" fontId="0" fillId="0" borderId="0" xfId="0" applyNumberFormat="1"/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1" fillId="0" borderId="0" xfId="0" applyFont="1"/>
    <xf numFmtId="0" fontId="2" fillId="0" borderId="7" xfId="0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5" fillId="0" borderId="4" xfId="0" applyNumberFormat="1" applyFont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3" fillId="0" borderId="4" xfId="0" applyNumberFormat="1" applyFont="1" applyFill="1" applyBorder="1" applyAlignment="1">
      <alignment horizontal="center"/>
    </xf>
    <xf numFmtId="165" fontId="3" fillId="0" borderId="4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0" fontId="0" fillId="0" borderId="0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1"/>
  <sheetViews>
    <sheetView showGridLines="0" tabSelected="1" workbookViewId="0">
      <selection activeCell="D5" sqref="D5"/>
    </sheetView>
  </sheetViews>
  <sheetFormatPr defaultRowHeight="12.75" x14ac:dyDescent="0.2"/>
  <cols>
    <col min="1" max="1" width="3.7109375" customWidth="1"/>
    <col min="2" max="2" width="39.5703125" customWidth="1"/>
    <col min="3" max="3" width="16.7109375" customWidth="1"/>
    <col min="4" max="4" width="17.28515625" customWidth="1"/>
  </cols>
  <sheetData>
    <row r="1" spans="2:6" x14ac:dyDescent="0.2">
      <c r="B1" s="26" t="s">
        <v>43</v>
      </c>
    </row>
    <row r="3" spans="2:6" ht="15" x14ac:dyDescent="0.2">
      <c r="B3" s="7" t="s">
        <v>41</v>
      </c>
      <c r="C3" s="18" t="s">
        <v>23</v>
      </c>
      <c r="D3" s="32">
        <f>(D4+D5+D6)*D18</f>
        <v>12000</v>
      </c>
    </row>
    <row r="4" spans="2:6" ht="15" x14ac:dyDescent="0.2">
      <c r="B4" s="11" t="s">
        <v>5</v>
      </c>
      <c r="C4" s="19" t="s">
        <v>24</v>
      </c>
      <c r="D4" s="33">
        <v>2100</v>
      </c>
      <c r="E4" s="27"/>
    </row>
    <row r="5" spans="2:6" ht="15" x14ac:dyDescent="0.2">
      <c r="B5" s="8" t="s">
        <v>1</v>
      </c>
      <c r="C5" s="20" t="s">
        <v>25</v>
      </c>
      <c r="D5" s="12">
        <v>6000</v>
      </c>
      <c r="E5" s="28">
        <f>D4+D5+D6</f>
        <v>9600</v>
      </c>
      <c r="F5" s="17"/>
    </row>
    <row r="6" spans="2:6" ht="15" x14ac:dyDescent="0.2">
      <c r="B6" s="7" t="s">
        <v>17</v>
      </c>
      <c r="C6" s="18" t="s">
        <v>26</v>
      </c>
      <c r="D6" s="12">
        <v>1500</v>
      </c>
      <c r="E6" s="29"/>
    </row>
    <row r="7" spans="2:6" ht="15" x14ac:dyDescent="0.2">
      <c r="B7" s="9" t="s">
        <v>6</v>
      </c>
      <c r="C7" s="21" t="s">
        <v>27</v>
      </c>
      <c r="D7" s="13">
        <f>D16*D3</f>
        <v>1200</v>
      </c>
    </row>
    <row r="8" spans="2:6" ht="15" x14ac:dyDescent="0.2">
      <c r="B8" s="7" t="s">
        <v>3</v>
      </c>
      <c r="C8" s="18" t="s">
        <v>28</v>
      </c>
      <c r="D8" s="13">
        <f>D3*D15*(1-D16)</f>
        <v>8640</v>
      </c>
      <c r="F8" s="17"/>
    </row>
    <row r="9" spans="2:6" ht="15" x14ac:dyDescent="0.2">
      <c r="B9" s="7" t="s">
        <v>44</v>
      </c>
      <c r="C9" s="18" t="s">
        <v>29</v>
      </c>
      <c r="D9" s="13">
        <f>D3*D14</f>
        <v>2159.9999999999991</v>
      </c>
    </row>
    <row r="10" spans="2:6" ht="15" x14ac:dyDescent="0.2">
      <c r="B10" s="7" t="s">
        <v>18</v>
      </c>
      <c r="C10" s="18" t="s">
        <v>30</v>
      </c>
      <c r="D10" s="13">
        <f>D17*D3</f>
        <v>6240</v>
      </c>
    </row>
    <row r="11" spans="2:6" ht="15" x14ac:dyDescent="0.2">
      <c r="B11" s="14" t="s">
        <v>0</v>
      </c>
      <c r="C11" s="22" t="s">
        <v>31</v>
      </c>
      <c r="D11" s="34">
        <f>D5-D10</f>
        <v>-240</v>
      </c>
    </row>
    <row r="12" spans="2:6" ht="15" x14ac:dyDescent="0.2">
      <c r="B12" s="15" t="s">
        <v>7</v>
      </c>
      <c r="C12" s="23" t="s">
        <v>32</v>
      </c>
      <c r="D12" s="34">
        <f>D4-D7</f>
        <v>900</v>
      </c>
    </row>
    <row r="13" spans="2:6" ht="15" x14ac:dyDescent="0.2">
      <c r="B13" s="15" t="s">
        <v>19</v>
      </c>
      <c r="C13" s="23" t="s">
        <v>33</v>
      </c>
      <c r="D13" s="34">
        <f>D6-D9</f>
        <v>-659.99999999999909</v>
      </c>
    </row>
    <row r="14" spans="2:6" ht="15" x14ac:dyDescent="0.2">
      <c r="B14" s="10" t="s">
        <v>8</v>
      </c>
      <c r="C14" s="24" t="s">
        <v>34</v>
      </c>
      <c r="D14" s="13">
        <f>1-D16-D15*(1-D16)</f>
        <v>0.17999999999999994</v>
      </c>
      <c r="E14" s="2"/>
    </row>
    <row r="15" spans="2:6" ht="15" x14ac:dyDescent="0.2">
      <c r="B15" s="7" t="s">
        <v>4</v>
      </c>
      <c r="C15" s="18" t="s">
        <v>35</v>
      </c>
      <c r="D15" s="12">
        <v>0.8</v>
      </c>
    </row>
    <row r="16" spans="2:6" ht="15" x14ac:dyDescent="0.2">
      <c r="B16" s="7" t="s">
        <v>2</v>
      </c>
      <c r="C16" s="18" t="s">
        <v>39</v>
      </c>
      <c r="D16" s="12">
        <v>0.1</v>
      </c>
    </row>
    <row r="17" spans="2:5" ht="15" x14ac:dyDescent="0.2">
      <c r="B17" s="7" t="s">
        <v>16</v>
      </c>
      <c r="C17" s="18" t="s">
        <v>37</v>
      </c>
      <c r="D17" s="12">
        <v>0.52</v>
      </c>
    </row>
    <row r="18" spans="2:5" ht="15" x14ac:dyDescent="0.2">
      <c r="B18" s="7" t="s">
        <v>40</v>
      </c>
      <c r="C18" s="18" t="s">
        <v>36</v>
      </c>
      <c r="D18" s="13">
        <f>1/(D14+D16+D17)</f>
        <v>1.25</v>
      </c>
    </row>
    <row r="19" spans="2:5" ht="15" x14ac:dyDescent="0.2">
      <c r="B19" s="16" t="s">
        <v>22</v>
      </c>
      <c r="C19" s="25" t="s">
        <v>38</v>
      </c>
      <c r="D19" s="35">
        <f>D11+D12+D13</f>
        <v>9.0949470177292824E-13</v>
      </c>
    </row>
    <row r="22" spans="2:5" x14ac:dyDescent="0.2">
      <c r="B22" s="6"/>
      <c r="C22" s="1"/>
      <c r="D22" s="1"/>
      <c r="E22" s="1"/>
    </row>
    <row r="23" spans="2:5" x14ac:dyDescent="0.2">
      <c r="B23" s="1"/>
      <c r="C23" s="1"/>
      <c r="D23" s="1"/>
      <c r="E23" s="1"/>
    </row>
    <row r="24" spans="2:5" ht="15" x14ac:dyDescent="0.2">
      <c r="B24" s="36"/>
      <c r="C24" s="37"/>
      <c r="D24" s="38"/>
      <c r="E24" s="1"/>
    </row>
    <row r="25" spans="2:5" ht="15" x14ac:dyDescent="0.2">
      <c r="B25" s="36"/>
      <c r="C25" s="37"/>
      <c r="D25" s="39"/>
      <c r="E25" s="40"/>
    </row>
    <row r="26" spans="2:5" ht="15" x14ac:dyDescent="0.2">
      <c r="B26" s="36"/>
      <c r="C26" s="37"/>
      <c r="D26" s="39"/>
      <c r="E26" s="41"/>
    </row>
    <row r="27" spans="2:5" ht="15" x14ac:dyDescent="0.2">
      <c r="B27" s="36"/>
      <c r="C27" s="37"/>
      <c r="D27" s="39"/>
      <c r="E27" s="40"/>
    </row>
    <row r="28" spans="2:5" ht="15" x14ac:dyDescent="0.2">
      <c r="B28" s="36"/>
      <c r="C28" s="37"/>
      <c r="D28" s="42"/>
      <c r="E28" s="1"/>
    </row>
    <row r="29" spans="2:5" ht="15" x14ac:dyDescent="0.2">
      <c r="B29" s="36"/>
      <c r="C29" s="37"/>
      <c r="D29" s="42"/>
      <c r="E29" s="1"/>
    </row>
    <row r="30" spans="2:5" ht="15" x14ac:dyDescent="0.2">
      <c r="B30" s="36"/>
      <c r="C30" s="37"/>
      <c r="D30" s="42"/>
      <c r="E30" s="1"/>
    </row>
    <row r="31" spans="2:5" ht="15" x14ac:dyDescent="0.2">
      <c r="B31" s="36"/>
      <c r="C31" s="37"/>
      <c r="D31" s="42"/>
      <c r="E31" s="1"/>
    </row>
    <row r="32" spans="2:5" ht="15" x14ac:dyDescent="0.2">
      <c r="B32" s="43"/>
      <c r="C32" s="44"/>
      <c r="D32" s="45"/>
      <c r="E32" s="1"/>
    </row>
    <row r="33" spans="2:5" ht="15" x14ac:dyDescent="0.2">
      <c r="B33" s="43"/>
      <c r="C33" s="44"/>
      <c r="D33" s="45"/>
      <c r="E33" s="1"/>
    </row>
    <row r="34" spans="2:5" ht="15" x14ac:dyDescent="0.2">
      <c r="B34" s="43"/>
      <c r="C34" s="44"/>
      <c r="D34" s="45"/>
      <c r="E34" s="1"/>
    </row>
    <row r="35" spans="2:5" ht="15" x14ac:dyDescent="0.2">
      <c r="B35" s="36"/>
      <c r="C35" s="37"/>
      <c r="D35" s="39"/>
      <c r="E35" s="46"/>
    </row>
    <row r="36" spans="2:5" ht="15" x14ac:dyDescent="0.2">
      <c r="B36" s="36"/>
      <c r="C36" s="37"/>
      <c r="D36" s="42"/>
      <c r="E36" s="1"/>
    </row>
    <row r="37" spans="2:5" ht="15" x14ac:dyDescent="0.2">
      <c r="B37" s="36"/>
      <c r="C37" s="37"/>
      <c r="D37" s="39"/>
      <c r="E37" s="1"/>
    </row>
    <row r="38" spans="2:5" ht="15" x14ac:dyDescent="0.2">
      <c r="B38" s="36"/>
      <c r="C38" s="37"/>
      <c r="D38" s="39"/>
      <c r="E38" s="1"/>
    </row>
    <row r="39" spans="2:5" ht="15" x14ac:dyDescent="0.2">
      <c r="B39" s="36"/>
      <c r="C39" s="37"/>
      <c r="D39" s="42"/>
      <c r="E39" s="1"/>
    </row>
    <row r="40" spans="2:5" ht="15" x14ac:dyDescent="0.2">
      <c r="B40" s="43"/>
      <c r="C40" s="44"/>
      <c r="D40" s="45"/>
      <c r="E40" s="1"/>
    </row>
    <row r="41" spans="2:5" x14ac:dyDescent="0.2">
      <c r="B41" s="1"/>
      <c r="C41" s="1"/>
      <c r="D41" s="1"/>
      <c r="E41" s="1"/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4"/>
  <sheetViews>
    <sheetView showGridLines="0" workbookViewId="0">
      <selection activeCell="D15" sqref="D15"/>
    </sheetView>
  </sheetViews>
  <sheetFormatPr defaultRowHeight="12.75" x14ac:dyDescent="0.2"/>
  <cols>
    <col min="1" max="1" width="6.7109375" customWidth="1"/>
    <col min="2" max="2" width="34.85546875" customWidth="1"/>
    <col min="3" max="3" width="20.7109375" customWidth="1"/>
    <col min="4" max="4" width="17.28515625" customWidth="1"/>
  </cols>
  <sheetData>
    <row r="1" spans="2:5" x14ac:dyDescent="0.2">
      <c r="B1" s="26" t="s">
        <v>42</v>
      </c>
    </row>
    <row r="3" spans="2:5" ht="15" x14ac:dyDescent="0.2">
      <c r="B3" s="7" t="s">
        <v>41</v>
      </c>
      <c r="C3" s="18" t="s">
        <v>23</v>
      </c>
      <c r="D3" s="32">
        <f>(D4+D5+D6)*D18</f>
        <v>5000</v>
      </c>
    </row>
    <row r="4" spans="2:5" ht="15" x14ac:dyDescent="0.2">
      <c r="B4" s="11" t="s">
        <v>5</v>
      </c>
      <c r="C4" s="19" t="s">
        <v>24</v>
      </c>
      <c r="D4" s="33">
        <v>1500</v>
      </c>
      <c r="E4" s="31"/>
    </row>
    <row r="5" spans="2:5" ht="15" x14ac:dyDescent="0.2">
      <c r="B5" s="8" t="s">
        <v>1</v>
      </c>
      <c r="C5" s="20" t="s">
        <v>25</v>
      </c>
      <c r="D5" s="12">
        <v>2000</v>
      </c>
      <c r="E5" s="28">
        <f>D4+D5+D6</f>
        <v>4500</v>
      </c>
    </row>
    <row r="6" spans="2:5" ht="15" x14ac:dyDescent="0.2">
      <c r="B6" s="7" t="s">
        <v>17</v>
      </c>
      <c r="C6" s="18" t="s">
        <v>26</v>
      </c>
      <c r="D6" s="12">
        <v>1000</v>
      </c>
      <c r="E6" s="30"/>
    </row>
    <row r="7" spans="2:5" ht="15" x14ac:dyDescent="0.2">
      <c r="B7" s="9" t="s">
        <v>6</v>
      </c>
      <c r="C7" s="21" t="s">
        <v>27</v>
      </c>
      <c r="D7" s="13">
        <f>D16*D3</f>
        <v>500</v>
      </c>
    </row>
    <row r="8" spans="2:5" ht="15" x14ac:dyDescent="0.2">
      <c r="B8" s="7" t="s">
        <v>21</v>
      </c>
      <c r="C8" s="18" t="s">
        <v>28</v>
      </c>
      <c r="D8" s="13">
        <f>D3-D4-D5-D6+D10</f>
        <v>3600</v>
      </c>
    </row>
    <row r="9" spans="2:5" ht="15" x14ac:dyDescent="0.2">
      <c r="B9" s="7" t="s">
        <v>44</v>
      </c>
      <c r="C9" s="18" t="s">
        <v>29</v>
      </c>
      <c r="D9" s="13">
        <f>D3*D14</f>
        <v>900</v>
      </c>
    </row>
    <row r="10" spans="2:5" ht="15" x14ac:dyDescent="0.2">
      <c r="B10" s="7" t="s">
        <v>18</v>
      </c>
      <c r="C10" s="18" t="s">
        <v>30</v>
      </c>
      <c r="D10" s="13">
        <f>D17*D3</f>
        <v>3100</v>
      </c>
    </row>
    <row r="11" spans="2:5" ht="15" x14ac:dyDescent="0.2">
      <c r="B11" s="14" t="s">
        <v>0</v>
      </c>
      <c r="C11" s="22" t="s">
        <v>31</v>
      </c>
      <c r="D11" s="34">
        <f>D5-D10</f>
        <v>-1100</v>
      </c>
    </row>
    <row r="12" spans="2:5" ht="15" x14ac:dyDescent="0.2">
      <c r="B12" s="15" t="s">
        <v>7</v>
      </c>
      <c r="C12" s="23" t="s">
        <v>32</v>
      </c>
      <c r="D12" s="34">
        <f>D4-D7</f>
        <v>1000</v>
      </c>
    </row>
    <row r="13" spans="2:5" ht="15" x14ac:dyDescent="0.2">
      <c r="B13" s="15" t="s">
        <v>19</v>
      </c>
      <c r="C13" s="23" t="s">
        <v>33</v>
      </c>
      <c r="D13" s="34">
        <f>D6-D9</f>
        <v>100</v>
      </c>
    </row>
    <row r="14" spans="2:5" ht="15" x14ac:dyDescent="0.2">
      <c r="B14" s="10" t="s">
        <v>45</v>
      </c>
      <c r="C14" s="24" t="s">
        <v>34</v>
      </c>
      <c r="D14" s="12">
        <v>0.18</v>
      </c>
      <c r="E14" s="2"/>
    </row>
    <row r="15" spans="2:5" ht="15" x14ac:dyDescent="0.2">
      <c r="B15" s="7" t="s">
        <v>20</v>
      </c>
      <c r="C15" s="18" t="s">
        <v>35</v>
      </c>
      <c r="D15" s="13">
        <f>D8/(D3*(1-D16))</f>
        <v>0.8</v>
      </c>
    </row>
    <row r="16" spans="2:5" ht="15" x14ac:dyDescent="0.2">
      <c r="B16" s="7" t="s">
        <v>2</v>
      </c>
      <c r="C16" s="18" t="s">
        <v>39</v>
      </c>
      <c r="D16" s="12">
        <v>0.1</v>
      </c>
    </row>
    <row r="17" spans="2:4" ht="15" x14ac:dyDescent="0.2">
      <c r="B17" s="7" t="s">
        <v>16</v>
      </c>
      <c r="C17" s="18" t="s">
        <v>37</v>
      </c>
      <c r="D17" s="12">
        <v>0.62</v>
      </c>
    </row>
    <row r="18" spans="2:4" ht="15" x14ac:dyDescent="0.2">
      <c r="B18" s="7" t="s">
        <v>40</v>
      </c>
      <c r="C18" s="18" t="s">
        <v>36</v>
      </c>
      <c r="D18" s="13">
        <f>1/(D17+D16+D14)</f>
        <v>1.1111111111111112</v>
      </c>
    </row>
    <row r="19" spans="2:4" ht="15" x14ac:dyDescent="0.2">
      <c r="B19" s="16" t="s">
        <v>22</v>
      </c>
      <c r="C19" s="25" t="s">
        <v>38</v>
      </c>
      <c r="D19" s="34">
        <f>D11+D12+D13</f>
        <v>0</v>
      </c>
    </row>
    <row r="22" spans="2:4" x14ac:dyDescent="0.2">
      <c r="B22" s="4"/>
      <c r="C22" s="4"/>
      <c r="D22" s="4"/>
    </row>
    <row r="23" spans="2:4" x14ac:dyDescent="0.2">
      <c r="B23" s="5"/>
      <c r="C23" s="5"/>
      <c r="D23" s="6"/>
    </row>
    <row r="24" spans="2:4" x14ac:dyDescent="0.2">
      <c r="D24" s="1"/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2"/>
  <sheetViews>
    <sheetView workbookViewId="0">
      <selection activeCell="B13" sqref="B13"/>
    </sheetView>
  </sheetViews>
  <sheetFormatPr defaultRowHeight="12.75" x14ac:dyDescent="0.2"/>
  <cols>
    <col min="2" max="2" width="11.42578125" customWidth="1"/>
    <col min="3" max="3" width="11.85546875" customWidth="1"/>
  </cols>
  <sheetData>
    <row r="3" spans="1:7" x14ac:dyDescent="0.2">
      <c r="B3" t="s">
        <v>9</v>
      </c>
      <c r="F3" t="s">
        <v>14</v>
      </c>
    </row>
    <row r="5" spans="1:7" x14ac:dyDescent="0.2">
      <c r="A5" t="s">
        <v>10</v>
      </c>
      <c r="B5" s="3">
        <v>324956</v>
      </c>
      <c r="F5">
        <v>324956</v>
      </c>
    </row>
    <row r="6" spans="1:7" x14ac:dyDescent="0.2">
      <c r="A6" t="s">
        <v>11</v>
      </c>
      <c r="B6" s="3">
        <v>1047385.59</v>
      </c>
      <c r="F6">
        <v>176680.3</v>
      </c>
    </row>
    <row r="7" spans="1:7" x14ac:dyDescent="0.2">
      <c r="A7" t="s">
        <v>12</v>
      </c>
      <c r="B7" s="3">
        <v>2005226.35</v>
      </c>
      <c r="F7">
        <v>299196.45</v>
      </c>
    </row>
    <row r="8" spans="1:7" x14ac:dyDescent="0.2">
      <c r="C8" s="3">
        <f>SUM(B5:B7)</f>
        <v>3377567.94</v>
      </c>
      <c r="G8">
        <f>SUM(F5:F7)</f>
        <v>800832.75</v>
      </c>
    </row>
    <row r="9" spans="1:7" x14ac:dyDescent="0.2">
      <c r="A9" t="s">
        <v>13</v>
      </c>
      <c r="B9">
        <v>941550.12</v>
      </c>
      <c r="F9">
        <v>249862.87</v>
      </c>
    </row>
    <row r="10" spans="1:7" x14ac:dyDescent="0.2">
      <c r="C10" s="3">
        <f>C8+B9</f>
        <v>4319118.0599999996</v>
      </c>
      <c r="G10">
        <f>G8+F9</f>
        <v>1050695.6200000001</v>
      </c>
    </row>
    <row r="12" spans="1:7" x14ac:dyDescent="0.2">
      <c r="A12" t="s">
        <v>15</v>
      </c>
      <c r="B12" s="3">
        <f>C10-G10</f>
        <v>3268422.4399999995</v>
      </c>
    </row>
  </sheetData>
  <phoneticPr fontId="0" type="noConversion"/>
  <pageMargins left="0.78740157499999996" right="0.78740157499999996" top="0.984251969" bottom="0.984251969" header="0.49212598499999999" footer="0.492125984999999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 indep</vt:lpstr>
      <vt:lpstr>s indep</vt:lpstr>
      <vt:lpstr>Plan3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BENEDITO SILVA NETO</dc:creator>
  <cp:lastModifiedBy>Avaliador</cp:lastModifiedBy>
  <cp:lastPrinted>2016-04-25T19:11:27Z</cp:lastPrinted>
  <dcterms:created xsi:type="dcterms:W3CDTF">2003-08-02T21:55:13Z</dcterms:created>
  <dcterms:modified xsi:type="dcterms:W3CDTF">2016-06-01T23:38:23Z</dcterms:modified>
</cp:coreProperties>
</file>